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6150" windowWidth="12120" windowHeight="1335"/>
  </bookViews>
  <sheets>
    <sheet name="2024" sheetId="2" r:id="rId1"/>
  </sheets>
  <definedNames>
    <definedName name="_xlnm._FilterDatabase" localSheetId="0" hidden="1">'2024'!$A$4:$H$52</definedName>
    <definedName name="_xlnm.Print_Titles" localSheetId="0">'2024'!$4:$4</definedName>
    <definedName name="_xlnm.Print_Area" localSheetId="0">'2024'!$A$1:$I$52</definedName>
  </definedNames>
  <calcPr calcId="145621"/>
</workbook>
</file>

<file path=xl/calcChain.xml><?xml version="1.0" encoding="utf-8"?>
<calcChain xmlns="http://schemas.openxmlformats.org/spreadsheetml/2006/main">
  <c r="H31" i="2" l="1"/>
  <c r="H34" i="2"/>
  <c r="H46" i="2"/>
  <c r="H42" i="2"/>
  <c r="G18" i="2" l="1"/>
  <c r="G20" i="2" l="1"/>
  <c r="F39" i="2" l="1"/>
  <c r="E39" i="2"/>
  <c r="G33" i="2"/>
  <c r="F6" i="2" l="1"/>
  <c r="H50" i="2" l="1"/>
  <c r="E48" i="2"/>
  <c r="F48" i="2"/>
  <c r="D48" i="2"/>
  <c r="E17" i="2" l="1"/>
  <c r="H23" i="2" l="1"/>
  <c r="G12" i="2" l="1"/>
  <c r="H12" i="2"/>
  <c r="G25" i="2" l="1"/>
  <c r="H25" i="2"/>
  <c r="G26" i="2"/>
  <c r="H26" i="2"/>
  <c r="G27" i="2"/>
  <c r="H27" i="2"/>
  <c r="G28" i="2"/>
  <c r="H28" i="2"/>
  <c r="G30" i="2"/>
  <c r="H30" i="2"/>
  <c r="G31" i="2"/>
  <c r="G32" i="2"/>
  <c r="H32" i="2"/>
  <c r="G34" i="2"/>
  <c r="G35" i="2"/>
  <c r="H35" i="2"/>
  <c r="G37" i="2"/>
  <c r="H37" i="2"/>
  <c r="G38" i="2"/>
  <c r="H38" i="2"/>
  <c r="G40" i="2"/>
  <c r="H40" i="2"/>
  <c r="G41" i="2"/>
  <c r="H41" i="2"/>
  <c r="G42" i="2"/>
  <c r="G43" i="2"/>
  <c r="H43" i="2"/>
  <c r="G45" i="2"/>
  <c r="H45" i="2"/>
  <c r="G46" i="2"/>
  <c r="G47" i="2"/>
  <c r="H47" i="2"/>
  <c r="G50" i="2"/>
  <c r="G52" i="2"/>
  <c r="H52" i="2"/>
  <c r="G21" i="2"/>
  <c r="H21" i="2"/>
  <c r="G22" i="2"/>
  <c r="H22" i="2"/>
  <c r="G23" i="2"/>
  <c r="H20" i="2"/>
  <c r="G19" i="2"/>
  <c r="H19" i="2"/>
  <c r="H18" i="2"/>
  <c r="G16" i="2"/>
  <c r="H16" i="2"/>
  <c r="H15" i="2"/>
  <c r="G15" i="2"/>
  <c r="G8" i="2"/>
  <c r="H8" i="2"/>
  <c r="G9" i="2"/>
  <c r="H9" i="2"/>
  <c r="G10" i="2"/>
  <c r="H10" i="2"/>
  <c r="G11" i="2"/>
  <c r="H11" i="2"/>
  <c r="G13" i="2"/>
  <c r="H13" i="2"/>
  <c r="G7" i="2"/>
  <c r="D6" i="2" l="1"/>
  <c r="E14" i="2" l="1"/>
  <c r="F14" i="2"/>
  <c r="D14" i="2"/>
  <c r="G14" i="2" l="1"/>
  <c r="D29" i="2" l="1"/>
  <c r="E51" i="2" l="1"/>
  <c r="F51" i="2"/>
  <c r="D51" i="2"/>
  <c r="G51" i="2" l="1"/>
  <c r="H51" i="2"/>
  <c r="E44" i="2"/>
  <c r="F44" i="2"/>
  <c r="D44" i="2"/>
  <c r="D39" i="2"/>
  <c r="E36" i="2"/>
  <c r="F36" i="2"/>
  <c r="D36" i="2"/>
  <c r="E29" i="2"/>
  <c r="F29" i="2"/>
  <c r="H29" i="2" s="1"/>
  <c r="E24" i="2"/>
  <c r="F24" i="2"/>
  <c r="D24" i="2"/>
  <c r="D17" i="2"/>
  <c r="F17" i="2"/>
  <c r="E6" i="2"/>
  <c r="H7" i="2"/>
  <c r="D5" i="2" l="1"/>
  <c r="E5" i="2"/>
  <c r="F5" i="2"/>
  <c r="G24" i="2"/>
  <c r="G29" i="2"/>
  <c r="H36" i="2"/>
  <c r="G48" i="2"/>
  <c r="H44" i="2"/>
  <c r="G17" i="2"/>
  <c r="H24" i="2"/>
  <c r="G36" i="2"/>
  <c r="G44" i="2"/>
  <c r="H48" i="2"/>
  <c r="H39" i="2"/>
  <c r="G39" i="2"/>
  <c r="G6" i="2"/>
  <c r="H5" i="2" l="1"/>
  <c r="G5" i="2"/>
  <c r="H6" i="2"/>
  <c r="H14" i="2"/>
  <c r="H17" i="2"/>
</calcChain>
</file>

<file path=xl/sharedStrings.xml><?xml version="1.0" encoding="utf-8"?>
<sst xmlns="http://schemas.openxmlformats.org/spreadsheetml/2006/main" count="175" uniqueCount="97">
  <si>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</si>
  <si>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</si>
  <si>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</si>
  <si>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</si>
  <si>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</si>
  <si>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</si>
  <si>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</si>
  <si>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</si>
  <si>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</si>
  <si>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</si>
  <si>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</si>
  <si>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жилищно-коммунальное хозяйство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</si>
  <si>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</si>
  <si>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</si>
  <si>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</si>
  <si>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</si>
  <si>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</si>
  <si>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</si>
  <si>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</si>
  <si>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</si>
  <si>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</si>
  <si>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</si>
  <si>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</si>
  <si>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</si>
  <si>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</si>
  <si>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</si>
  <si>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>тыс. руб.</t>
  </si>
  <si>
    <t>- коммунальное хозяйство</t>
  </si>
  <si>
    <t>- транспорт</t>
  </si>
  <si>
    <t>ВСЕГО</t>
  </si>
  <si>
    <t>13</t>
  </si>
  <si>
    <t>- физическая культура и спорт</t>
  </si>
  <si>
    <t>- дорожное хозяйство (дорожные фонды)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</si>
  <si>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</si>
  <si>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</si>
  <si>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</si>
  <si>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Утвержденный бюджет</t>
  </si>
  <si>
    <t>Уточненный бюджет</t>
  </si>
  <si>
    <t>% 
исполнения к утвержденному бюджету</t>
  </si>
  <si>
    <t>- дополнительное образование детей</t>
  </si>
  <si>
    <t>- социальная политика</t>
  </si>
  <si>
    <t>- другие вопросы в области культуры, кинематографии</t>
  </si>
  <si>
    <t>% 
исполнения к уточненному бюджету</t>
  </si>
  <si>
    <t>Пояснения отклонений на 5% и более фактического исполнения к утвержденному бюджету</t>
  </si>
  <si>
    <t>- функционирование высшего должностного лица субъекта РФ и муниципального образования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</si>
  <si>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</si>
  <si>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- резервные фонды</t>
  </si>
  <si>
    <t>-обеспечение проведения выборов и референдумов</t>
  </si>
  <si>
    <t xml:space="preserve">- сельское хозяйство и рыболовство
</t>
  </si>
  <si>
    <t>- связь и информатика</t>
  </si>
  <si>
    <t>- водное хозяйство</t>
  </si>
  <si>
    <t>- пенсионное обеспечение</t>
  </si>
  <si>
    <t>- социальное обеспечение населения</t>
  </si>
  <si>
    <t>- охрана семьи и детства</t>
  </si>
  <si>
    <t>- другие вопросы в области социальной политики</t>
  </si>
  <si>
    <t>- физическая культура</t>
  </si>
  <si>
    <t>- массовый спорт</t>
  </si>
  <si>
    <t>- другие вопросы  в области физической культуры и спорта</t>
  </si>
  <si>
    <t>- периодическая печать и издательства</t>
  </si>
  <si>
    <t>- гражданская оборона</t>
  </si>
  <si>
    <t xml:space="preserve"> - защита населения и территории от чрезвычайных ситуаций природного и техногенного характера, пожарная безопасность</t>
  </si>
  <si>
    <t>Фактически оплачено в соответствии с заключенными договорами и контрактами</t>
  </si>
  <si>
    <t>- молодежная политика</t>
  </si>
  <si>
    <t>- культура, кинематография</t>
  </si>
  <si>
    <t>- средства массовой информации</t>
  </si>
  <si>
    <t xml:space="preserve">- обслуживание государственного (муниципального) долга </t>
  </si>
  <si>
    <t>- обслуживание  государственного (муниципального) внутреннего долга</t>
  </si>
  <si>
    <t>- другие общегосударственные вопросы</t>
  </si>
  <si>
    <t xml:space="preserve"> - другие вопросы в области жилищно-коммунального хозяйства</t>
  </si>
  <si>
    <t>Средства резервного фонда Администрации отнесены на другие коды БК в соответствии с принятыми распоряжениями и направлениями расходования</t>
  </si>
  <si>
    <t>- 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</si>
  <si>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 - телевидение и радиовещание</t>
  </si>
  <si>
    <t>Увеличение расходов за счет субвенции на организацию мероприятий при осуществлении деятельности по обращению с животными без владельцев</t>
  </si>
  <si>
    <t xml:space="preserve">Рост  обусловлен увеличением объемов межбюджетных трансфертов и софинансирования  за счет средств местного бюджета, направленных на  обеспечение мероприятий по переселению граждан из аварийного жилищного фонда </t>
  </si>
  <si>
    <t xml:space="preserve">Рост  обусловлен увеличением объемов межбюджетных трансфертов и софинансирования  за счет средств местного бюджета, направленных на реализацию мероприятий программы  «Формирование современной городской среды в муниципальном образовании «Город Майкоп» </t>
  </si>
  <si>
    <t xml:space="preserve">Рост  обусловлен увеличением объемов межбюджетных трансфертов и софинансирования  за счет средств местного бюджета на частичную компенсацию дополнительных расходов на повышение оплаты труда работников бюджетной сферы </t>
  </si>
  <si>
    <t>Увеличение расходов на оказание адресной разовой помощи гражданам,  выполняющих задачи в ходе проведения специальной военной операции, и членам их семей</t>
  </si>
  <si>
    <t>Уменьшение расходов в части содержания МБУ «Майкопское телевидение»  (передача в гос. собственность РА)</t>
  </si>
  <si>
    <t>Сведения о фактически произведенных расходах бюджета муниципального образования "Город Майкоп"
 по разделам и подразделам классификации расходов  бюджета
за 2024 год</t>
  </si>
  <si>
    <t>- профессиональная подготовка, переподготовка и повышение квалификации</t>
  </si>
  <si>
    <t>Увеличение средств на поощрение муниципальной управленческой команды в 2024 году  за счет средств вышестоящего и местного бюджетов</t>
  </si>
  <si>
    <t>Увеличение  субсидий МУП «Майкопское троллейбусное управление»  на финансовое обеспечение затрат, связанных с обновлением и вводом в эксплуатацию подвижного состава наземного общественного транспорта</t>
  </si>
  <si>
    <t>Увеличены расходы на реализацию мероприятий в  области архитектуры, градостроительства</t>
  </si>
  <si>
    <t>Рост  обусловлен увеличением объемов межбюджетных трансфертов и софинансирования  за счет средств местного бюджета, направленных на   кап. вложения в объекты государственной (муниципальной) собственности субъектов РФ</t>
  </si>
  <si>
    <t>Не планировались расходы по направлению профессиональной подготовки, переподготовки и повышения квалификации</t>
  </si>
  <si>
    <t>Рост расходов обусловлен индексацией ФОТ государственных муниципальных органов</t>
  </si>
  <si>
    <t>Выборы депутатов Совета народных депутатов не проводились</t>
  </si>
  <si>
    <t>Увеличение расходов на приобретение компьютерной техники и периферийного оборудования для обновления материально-технической базы органов местного самоуправления муниципального образования "Город Майкоп" и на аттестацию объектов информатизации</t>
  </si>
  <si>
    <t>Рост  обусловлен увеличением объемов межбюджетных трансфертов и софинансирования  за счет средств местного бюджета направленных на: содержание, строительство (реконструкцию), капитальный ремонт и ремонт улично-дорожной сети; реализацию мероприятия "Дорожный фонд"</t>
  </si>
  <si>
    <t>Не проведена разработка декларации безопасности гидротехнических сооружений</t>
  </si>
  <si>
    <t>Перераспределены средства частичной компенсации расходов на повышение оплаты труда педагогических работников бюджетной сферы на раздел 07</t>
  </si>
  <si>
    <t>Увеличение расходов на закупку товаров, работ, услуг в целях капитального ремонта государственного (муниципального) имущества</t>
  </si>
  <si>
    <t>Рост  обусловлен увеличением оплаты налога на имуществоорганизаций и земельного налога за счет поступления на баланс Филармонии, Бульвара Победы и кап.ремонта автодорог</t>
  </si>
  <si>
    <t>Оптимизированы расходы на проведение мероприятий по содействию патриотическому воспитанию граждан</t>
  </si>
  <si>
    <t>Увеличение расходов на выполнение муниципального задания</t>
  </si>
  <si>
    <t>Увеличение обусловлено индексацией пенсий за выслугу лет</t>
  </si>
  <si>
    <t>Рост  обусловлен увеличением объемов межбюджетных трансфертов на предоставление жилых помещений детям-сиротам и детям, оставшимся без попечения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</si>
</sst>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0.0"/>
    <numFmt numFmtId="166" formatCode="#,##0.0"/>
    <numFmt numFmtId="167" formatCode="0.0;[Red]0.0"/>
  </numFmts>
  <fonts count="19" x14ac:knownFonts="1">
    <font>
      <sz val="12"/>
      <name val="Times New Roman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1">
    <xf numFmtId="0" fontId="0" fillId="0" borderId="0"/>
    <xf numFmtId="0" fontId="9" fillId="0" borderId="0"/>
    <xf numFmtId="4" fontId="10" fillId="2" borderId="2">
      <alignment horizontal="right" vertical="top" shrinkToFit="1"/>
    </xf>
    <xf numFmtId="0" fontId="11" fillId="0" borderId="0"/>
    <xf numFmtId="0" fontId="10" fillId="0" borderId="0">
      <alignment horizontal="left" vertical="top" wrapText="1"/>
    </xf>
    <xf numFmtId="0" fontId="10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0" borderId="3"/>
    <xf numFmtId="0" fontId="10" fillId="0" borderId="2">
      <alignment horizontal="center" vertical="center" shrinkToFit="1"/>
    </xf>
    <xf numFmtId="0" fontId="13" fillId="0" borderId="2">
      <alignment horizontal="left"/>
    </xf>
    <xf numFmtId="4" fontId="13" fillId="3" borderId="2">
      <alignment horizontal="right" vertical="top" shrinkToFit="1"/>
    </xf>
    <xf numFmtId="0" fontId="10" fillId="0" borderId="4"/>
    <xf numFmtId="0" fontId="10" fillId="0" borderId="0">
      <alignment horizontal="left" wrapText="1"/>
    </xf>
    <xf numFmtId="49" fontId="10" fillId="0" borderId="2">
      <alignment horizontal="left" vertical="top" wrapText="1"/>
    </xf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0" fillId="4" borderId="0"/>
    <xf numFmtId="0" fontId="10" fillId="4" borderId="5"/>
    <xf numFmtId="0" fontId="10" fillId="4" borderId="4"/>
    <xf numFmtId="0" fontId="10" fillId="4" borderId="6"/>
    <xf numFmtId="0" fontId="10" fillId="4" borderId="6">
      <alignment horizontal="center"/>
    </xf>
    <xf numFmtId="0" fontId="10" fillId="4" borderId="0">
      <alignment horizontal="center"/>
    </xf>
    <xf numFmtId="4" fontId="10" fillId="0" borderId="2">
      <alignment horizontal="right" vertical="top" shrinkToFit="1"/>
    </xf>
    <xf numFmtId="49" fontId="13" fillId="0" borderId="2">
      <alignment horizontal="left" vertical="top" wrapText="1"/>
    </xf>
    <xf numFmtId="0" fontId="10" fillId="4" borderId="0">
      <alignment horizontal="left"/>
    </xf>
    <xf numFmtId="4" fontId="10" fillId="0" borderId="3">
      <alignment horizontal="right" shrinkToFit="1"/>
    </xf>
    <xf numFmtId="4" fontId="10" fillId="0" borderId="0">
      <alignment horizontal="right" shrinkToFit="1"/>
    </xf>
    <xf numFmtId="0" fontId="10" fillId="4" borderId="4">
      <alignment horizontal="center"/>
    </xf>
    <xf numFmtId="0" fontId="14" fillId="0" borderId="0"/>
    <xf numFmtId="0" fontId="16" fillId="0" borderId="0">
      <alignment horizontal="left" vertical="top" wrapText="1"/>
    </xf>
    <xf numFmtId="0" fontId="16" fillId="0" borderId="0"/>
    <xf numFmtId="0" fontId="17" fillId="0" borderId="0">
      <alignment horizontal="center" wrapText="1"/>
    </xf>
    <xf numFmtId="0" fontId="17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6" fillId="0" borderId="3"/>
    <xf numFmtId="0" fontId="16" fillId="0" borderId="2">
      <alignment horizontal="center" vertical="center" shrinkToFit="1"/>
    </xf>
    <xf numFmtId="49" fontId="16" fillId="0" borderId="2">
      <alignment horizontal="left" vertical="top" wrapText="1"/>
    </xf>
    <xf numFmtId="166" fontId="16" fillId="2" borderId="2">
      <alignment horizontal="right" vertical="top" shrinkToFit="1"/>
    </xf>
    <xf numFmtId="0" fontId="18" fillId="0" borderId="2">
      <alignment horizontal="left"/>
    </xf>
    <xf numFmtId="166" fontId="18" fillId="3" borderId="2">
      <alignment horizontal="right" vertical="top" shrinkToFit="1"/>
    </xf>
    <xf numFmtId="0" fontId="16" fillId="0" borderId="4"/>
    <xf numFmtId="0" fontId="16" fillId="0" borderId="0">
      <alignment horizontal="left" wrapText="1"/>
    </xf>
    <xf numFmtId="0" fontId="16" fillId="0" borderId="0"/>
    <xf numFmtId="0" fontId="16" fillId="0" borderId="0"/>
    <xf numFmtId="0" fontId="16" fillId="4" borderId="0"/>
    <xf numFmtId="0" fontId="16" fillId="4" borderId="5"/>
    <xf numFmtId="0" fontId="16" fillId="4" borderId="4"/>
    <xf numFmtId="4" fontId="18" fillId="3" borderId="2">
      <alignment horizontal="right" vertical="top" shrinkToFit="1"/>
    </xf>
    <xf numFmtId="0" fontId="16" fillId="4" borderId="6"/>
    <xf numFmtId="4" fontId="16" fillId="2" borderId="2">
      <alignment horizontal="right" vertical="top" shrinkToFit="1"/>
    </xf>
    <xf numFmtId="0" fontId="16" fillId="4" borderId="6">
      <alignment horizontal="center"/>
    </xf>
    <xf numFmtId="0" fontId="16" fillId="4" borderId="0">
      <alignment horizontal="center"/>
    </xf>
    <xf numFmtId="4" fontId="16" fillId="0" borderId="2">
      <alignment horizontal="right" vertical="top" shrinkToFit="1"/>
    </xf>
    <xf numFmtId="49" fontId="18" fillId="0" borderId="2">
      <alignment horizontal="left" vertical="top" wrapText="1"/>
    </xf>
    <xf numFmtId="0" fontId="16" fillId="4" borderId="0">
      <alignment horizontal="left"/>
    </xf>
    <xf numFmtId="4" fontId="16" fillId="0" borderId="3">
      <alignment horizontal="right" shrinkToFit="1"/>
    </xf>
    <xf numFmtId="4" fontId="16" fillId="0" borderId="0">
      <alignment horizontal="right" shrinkToFit="1"/>
    </xf>
    <xf numFmtId="0" fontId="16" fillId="4" borderId="4">
      <alignment horizontal="center"/>
    </xf>
    <xf numFmtId="0" fontId="16" fillId="0" borderId="0">
      <alignment horizontal="left" vertical="top" wrapText="1"/>
    </xf>
    <xf numFmtId="0" fontId="16" fillId="0" borderId="0"/>
    <xf numFmtId="0" fontId="17" fillId="0" borderId="0">
      <alignment horizontal="center" wrapText="1"/>
    </xf>
    <xf numFmtId="0" fontId="17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0" borderId="8">
      <alignment horizontal="center" vertical="center" wrapText="1"/>
    </xf>
    <xf numFmtId="0" fontId="16" fillId="0" borderId="2">
      <alignment horizontal="center" vertical="center" shrinkToFit="1"/>
    </xf>
    <xf numFmtId="0" fontId="16" fillId="0" borderId="2">
      <alignment horizontal="left" vertical="top" wrapText="1"/>
    </xf>
    <xf numFmtId="0" fontId="16" fillId="0" borderId="2">
      <alignment horizontal="left" vertical="center" wrapText="1"/>
    </xf>
    <xf numFmtId="166" fontId="16" fillId="2" borderId="2">
      <alignment horizontal="right" vertical="center" shrinkToFit="1"/>
    </xf>
    <xf numFmtId="0" fontId="18" fillId="0" borderId="9">
      <alignment horizontal="left"/>
    </xf>
    <xf numFmtId="0" fontId="18" fillId="0" borderId="9">
      <alignment horizontal="left" vertical="center"/>
    </xf>
    <xf numFmtId="166" fontId="18" fillId="3" borderId="2">
      <alignment horizontal="right" vertical="center" shrinkToFit="1"/>
    </xf>
    <xf numFmtId="0" fontId="16" fillId="0" borderId="4"/>
    <xf numFmtId="0" fontId="16" fillId="0" borderId="0">
      <alignment horizontal="left" wrapText="1"/>
    </xf>
    <xf numFmtId="4" fontId="18" fillId="3" borderId="2">
      <alignment horizontal="right" vertical="top" shrinkToFit="1"/>
    </xf>
    <xf numFmtId="0" fontId="18" fillId="0" borderId="2">
      <alignment horizontal="left" vertical="top" wrapText="1"/>
    </xf>
    <xf numFmtId="4" fontId="16" fillId="2" borderId="2">
      <alignment horizontal="right" vertical="top" shrinkToFit="1"/>
    </xf>
    <xf numFmtId="0" fontId="16" fillId="4" borderId="0">
      <alignment horizontal="center"/>
    </xf>
    <xf numFmtId="4" fontId="16" fillId="0" borderId="2">
      <alignment horizontal="right" vertical="top" shrinkToFit="1"/>
    </xf>
    <xf numFmtId="4" fontId="16" fillId="0" borderId="0">
      <alignment horizontal="right" shrinkToFit="1"/>
    </xf>
    <xf numFmtId="166" fontId="18" fillId="3" borderId="2">
      <alignment horizontal="right" vertical="top" shrinkToFit="1"/>
    </xf>
    <xf numFmtId="166" fontId="16" fillId="2" borderId="2">
      <alignment horizontal="right" vertical="top" shrinkToFit="1"/>
    </xf>
  </cellStyleXfs>
  <cellXfs count="46">
    <xf numFmtId="0" fontId="0" fillId="0" borderId="0" xfId="0"/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center" vertical="top" wrapText="1"/>
    </xf>
    <xf numFmtId="0" fontId="9" fillId="0" borderId="0" xfId="0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166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vertical="top" wrapText="1"/>
    </xf>
    <xf numFmtId="166" fontId="1" fillId="0" borderId="2" xfId="46" applyFont="1" applyFill="1" applyAlignment="1" applyProtection="1">
      <alignment horizontal="center" vertical="top" shrinkToFit="1"/>
    </xf>
    <xf numFmtId="0" fontId="5" fillId="0" borderId="0" xfId="0" applyFont="1" applyFill="1"/>
    <xf numFmtId="164" fontId="1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center" wrapText="1"/>
    </xf>
    <xf numFmtId="3" fontId="1" fillId="0" borderId="10" xfId="0" applyNumberFormat="1" applyFont="1" applyFill="1" applyBorder="1" applyAlignment="1">
      <alignment horizontal="center" vertical="top" wrapText="1"/>
    </xf>
    <xf numFmtId="166" fontId="9" fillId="5" borderId="1" xfId="0" applyNumberFormat="1" applyFont="1" applyFill="1" applyBorder="1" applyAlignment="1">
      <alignment horizontal="center" wrapText="1"/>
    </xf>
    <xf numFmtId="165" fontId="5" fillId="5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left" vertical="top" wrapText="1"/>
    </xf>
    <xf numFmtId="166" fontId="1" fillId="0" borderId="8" xfId="46" applyFont="1" applyFill="1" applyBorder="1" applyAlignment="1" applyProtection="1">
      <alignment horizontal="center" vertical="top" shrinkToFit="1"/>
    </xf>
    <xf numFmtId="166" fontId="1" fillId="0" borderId="1" xfId="46" applyFont="1" applyFill="1" applyBorder="1" applyAlignment="1" applyProtection="1">
      <alignment horizontal="center" vertical="top" shrinkToFit="1"/>
    </xf>
    <xf numFmtId="167" fontId="5" fillId="0" borderId="1" xfId="0" applyNumberFormat="1" applyFont="1" applyFill="1" applyBorder="1" applyAlignment="1">
      <alignment horizontal="left" vertical="top" wrapText="1"/>
    </xf>
    <xf numFmtId="166" fontId="15" fillId="0" borderId="7" xfId="2" applyNumberFormat="1" applyFont="1" applyFill="1" applyBorder="1" applyAlignment="1" applyProtection="1">
      <alignment horizontal="center" vertical="top" shrinkToFi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</cellXfs>
  <cellStyles count="91">
    <cellStyle name="br" xfId="18"/>
    <cellStyle name="col" xfId="19"/>
    <cellStyle name="st24" xfId="89"/>
    <cellStyle name="st25" xfId="90"/>
    <cellStyle name="st26" xfId="79"/>
    <cellStyle name="st27" xfId="80"/>
    <cellStyle name="st28" xfId="76"/>
    <cellStyle name="st29" xfId="77"/>
    <cellStyle name="st32" xfId="48"/>
    <cellStyle name="st33" xfId="46"/>
    <cellStyle name="style0" xfId="20"/>
    <cellStyle name="style0 2" xfId="51"/>
    <cellStyle name="td" xfId="21"/>
    <cellStyle name="td 2" xfId="52"/>
    <cellStyle name="tr" xfId="22"/>
    <cellStyle name="xl21" xfId="23"/>
    <cellStyle name="xl21 2" xfId="53"/>
    <cellStyle name="xl22" xfId="4"/>
    <cellStyle name="xl22 2" xfId="36"/>
    <cellStyle name="xl22 3" xfId="73"/>
    <cellStyle name="xl23" xfId="5"/>
    <cellStyle name="xl23 2" xfId="37"/>
    <cellStyle name="xl23 3" xfId="74"/>
    <cellStyle name="xl24" xfId="6"/>
    <cellStyle name="xl24 2" xfId="38"/>
    <cellStyle name="xl24 3" xfId="78"/>
    <cellStyle name="xl25" xfId="7"/>
    <cellStyle name="xl25 2" xfId="39"/>
    <cellStyle name="xl25 3" xfId="81"/>
    <cellStyle name="xl26" xfId="8"/>
    <cellStyle name="xl26 2" xfId="40"/>
    <cellStyle name="xl26 3" xfId="67"/>
    <cellStyle name="xl27" xfId="9"/>
    <cellStyle name="xl27 2" xfId="41"/>
    <cellStyle name="xl27 3" xfId="69"/>
    <cellStyle name="xl28" xfId="24"/>
    <cellStyle name="xl28 2" xfId="54"/>
    <cellStyle name="xl28 3" xfId="70"/>
    <cellStyle name="xl29" xfId="10"/>
    <cellStyle name="xl29 2" xfId="42"/>
    <cellStyle name="xl29 3" xfId="71"/>
    <cellStyle name="xl30" xfId="11"/>
    <cellStyle name="xl30 2" xfId="43"/>
    <cellStyle name="xl30 3" xfId="72"/>
    <cellStyle name="xl31" xfId="12"/>
    <cellStyle name="xl31 2" xfId="44"/>
    <cellStyle name="xl31 3" xfId="83"/>
    <cellStyle name="xl32" xfId="25"/>
    <cellStyle name="xl32 2" xfId="55"/>
    <cellStyle name="xl32 3" xfId="68"/>
    <cellStyle name="xl33" xfId="13"/>
    <cellStyle name="xl33 2" xfId="47"/>
    <cellStyle name="xl33 3" xfId="82"/>
    <cellStyle name="xl34" xfId="14"/>
    <cellStyle name="xl34 2" xfId="56"/>
    <cellStyle name="xl34 3" xfId="75"/>
    <cellStyle name="xl35" xfId="26"/>
    <cellStyle name="xl35 2" xfId="57"/>
    <cellStyle name="xl35 3" xfId="84"/>
    <cellStyle name="xl36" xfId="15"/>
    <cellStyle name="xl36 2" xfId="49"/>
    <cellStyle name="xl36 3" xfId="85"/>
    <cellStyle name="xl37" xfId="16"/>
    <cellStyle name="xl37 2" xfId="50"/>
    <cellStyle name="xl37 3" xfId="86"/>
    <cellStyle name="xl38" xfId="17"/>
    <cellStyle name="xl38 2" xfId="45"/>
    <cellStyle name="xl38 3" xfId="87"/>
    <cellStyle name="xl39" xfId="2"/>
    <cellStyle name="xl39 2" xfId="58"/>
    <cellStyle name="xl39 3" xfId="88"/>
    <cellStyle name="xl40" xfId="27"/>
    <cellStyle name="xl40 2" xfId="59"/>
    <cellStyle name="xl41" xfId="28"/>
    <cellStyle name="xl41 2" xfId="60"/>
    <cellStyle name="xl42" xfId="29"/>
    <cellStyle name="xl42 2" xfId="61"/>
    <cellStyle name="xl43" xfId="30"/>
    <cellStyle name="xl43 2" xfId="62"/>
    <cellStyle name="xl44" xfId="31"/>
    <cellStyle name="xl44 2" xfId="63"/>
    <cellStyle name="xl45" xfId="32"/>
    <cellStyle name="xl45 2" xfId="64"/>
    <cellStyle name="xl46" xfId="33"/>
    <cellStyle name="xl46 2" xfId="65"/>
    <cellStyle name="xl47" xfId="34"/>
    <cellStyle name="xl47 2" xfId="66"/>
    <cellStyle name="Обычный" xfId="0" builtinId="0"/>
    <cellStyle name="Обычный 2" xfId="1"/>
    <cellStyle name="Обычный 3" xfId="3"/>
    <cellStyle name="Обычный 4" xfId="35"/>
  </cellStyles>
  <dxfs count="0"/>
  <tableStyles count="0" defaultTableStyle="TableStyleMedium9" defaultPivotStyle="PivotStyleLight16"/>
  <colors>
    <mruColors>
      <color rgb="FFFFCCFF"/>
      <color rgb="FFFF3399"/>
      <color rgb="FFFF99CC"/>
      <color rgb="FF66FF66"/>
      <color rgb="FF66FF99"/>
      <color rgb="FFFF99FF"/>
      <color rgb="FF66FFFF"/>
      <color rgb="FF99FFCC"/>
      <color rgb="FF33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56"/>
  <sheetViews>
    <sheetView tabSelected="1" topLeftCell="A46" zoomScaleNormal="100" workbookViewId="0">
      <selection activeCell="C54" sqref="C54:F58"/>
    </sheetView>
  </sheetViews>
  <sheetFormatPr defaultColWidth="9" defaultRowHeight="15.75" x14ac:dyDescent="0.25"/>
  <cols>
    <col min="1" max="1" width="41.25" style="3" customWidth="1"/>
    <col min="2" max="3" width="5.875" style="9" customWidth="1"/>
    <col min="4" max="4" width="14.25" style="7" customWidth="1"/>
    <col min="5" max="5" width="14.625" style="7" customWidth="1"/>
    <col min="6" max="6" width="14.875" style="7" customWidth="1"/>
    <col min="7" max="7" width="12.375" style="7" customWidth="1"/>
    <col min="8" max="8" width="12.375" style="5" customWidth="1"/>
    <col min="9" max="9" width="31" style="23" customWidth="1"/>
    <col min="10" max="16384" width="9" style="10"/>
  </cols>
  <sheetData>
    <row r="1" spans="1:9" x14ac:dyDescent="0.25">
      <c r="C1" s="8"/>
      <c r="D1" s="12"/>
      <c r="E1" s="12"/>
      <c r="F1" s="12"/>
      <c r="G1" s="12"/>
      <c r="H1" s="8"/>
    </row>
    <row r="2" spans="1:9" ht="59.25" customHeight="1" x14ac:dyDescent="0.25">
      <c r="A2" s="41" t="s">
        <v>78</v>
      </c>
      <c r="B2" s="41"/>
      <c r="C2" s="41"/>
      <c r="D2" s="41"/>
      <c r="E2" s="41"/>
      <c r="F2" s="41"/>
      <c r="G2" s="41"/>
      <c r="H2" s="41"/>
      <c r="I2" s="41"/>
    </row>
    <row r="3" spans="1:9" x14ac:dyDescent="0.25">
      <c r="H3" s="10"/>
      <c r="I3" s="5" t="s">
        <v>26</v>
      </c>
    </row>
    <row r="4" spans="1:9" s="1" customFormat="1" ht="68.45" customHeight="1" x14ac:dyDescent="0.25">
      <c r="A4" s="15" t="s">
        <v>0</v>
      </c>
      <c r="B4" s="11" t="s">
        <v>35</v>
      </c>
      <c r="C4" s="11" t="s">
        <v>1</v>
      </c>
      <c r="D4" s="11" t="s">
        <v>36</v>
      </c>
      <c r="E4" s="11" t="s">
        <v>37</v>
      </c>
      <c r="F4" s="11" t="s">
        <v>34</v>
      </c>
      <c r="G4" s="16" t="s">
        <v>42</v>
      </c>
      <c r="H4" s="16" t="s">
        <v>38</v>
      </c>
      <c r="I4" s="24" t="s">
        <v>43</v>
      </c>
    </row>
    <row r="5" spans="1:9" s="2" customFormat="1" ht="18.75" x14ac:dyDescent="0.25">
      <c r="A5" s="25" t="s">
        <v>29</v>
      </c>
      <c r="B5" s="26"/>
      <c r="C5" s="26"/>
      <c r="D5" s="14">
        <f>D6+D14+D17+D24+D29+D36+D39+D44+D48+D51</f>
        <v>5711465.7000000011</v>
      </c>
      <c r="E5" s="14">
        <f>E6+E14+E17+E24+E29+E36+E39+E44+E48+E51</f>
        <v>8564158.1999999993</v>
      </c>
      <c r="F5" s="14">
        <f>F6+F14+F17+F24+F29+F36+F39+F44+F48+F51</f>
        <v>8180391.2000000011</v>
      </c>
      <c r="G5" s="27">
        <f>F5/E5*100</f>
        <v>95.518917434290302</v>
      </c>
      <c r="H5" s="27">
        <f>F5/D5*100</f>
        <v>143.22752914370122</v>
      </c>
      <c r="I5" s="28"/>
    </row>
    <row r="6" spans="1:9" s="1" customFormat="1" x14ac:dyDescent="0.25">
      <c r="A6" s="29" t="s">
        <v>5</v>
      </c>
      <c r="B6" s="4" t="s">
        <v>14</v>
      </c>
      <c r="C6" s="4"/>
      <c r="D6" s="14">
        <f>SUM(D7:D13)</f>
        <v>372274.8</v>
      </c>
      <c r="E6" s="14">
        <f>SUM(E7:E13)</f>
        <v>328674.09999999998</v>
      </c>
      <c r="F6" s="14">
        <f>SUM(F7:F13)</f>
        <v>320830.10000000003</v>
      </c>
      <c r="G6" s="17">
        <f>F6/E6*100</f>
        <v>97.613441399854779</v>
      </c>
      <c r="H6" s="17">
        <f>F6/D6*100</f>
        <v>86.180987807931146</v>
      </c>
      <c r="I6" s="19"/>
    </row>
    <row r="7" spans="1:9" s="1" customFormat="1" ht="51" x14ac:dyDescent="0.25">
      <c r="A7" s="20" t="s">
        <v>44</v>
      </c>
      <c r="B7" s="6" t="s">
        <v>14</v>
      </c>
      <c r="C7" s="6" t="s">
        <v>15</v>
      </c>
      <c r="D7" s="22">
        <v>2169.5</v>
      </c>
      <c r="E7" s="22">
        <v>3825.9</v>
      </c>
      <c r="F7" s="22">
        <v>3718.9</v>
      </c>
      <c r="G7" s="18">
        <f>F7/E7*100</f>
        <v>97.203272432630229</v>
      </c>
      <c r="H7" s="18">
        <f t="shared" ref="H7" si="0">F7/D7*100</f>
        <v>171.41737727587002</v>
      </c>
      <c r="I7" s="34" t="s">
        <v>80</v>
      </c>
    </row>
    <row r="8" spans="1:9" s="1" customFormat="1" ht="42.75" customHeight="1" x14ac:dyDescent="0.25">
      <c r="A8" s="20" t="s">
        <v>45</v>
      </c>
      <c r="B8" s="6" t="s">
        <v>14</v>
      </c>
      <c r="C8" s="6" t="s">
        <v>16</v>
      </c>
      <c r="D8" s="22">
        <v>16383.2</v>
      </c>
      <c r="E8" s="22">
        <v>18455.5</v>
      </c>
      <c r="F8" s="22">
        <v>18382.3</v>
      </c>
      <c r="G8" s="18">
        <f t="shared" ref="G8:G13" si="1">F8/E8*100</f>
        <v>99.60337026902549</v>
      </c>
      <c r="H8" s="18">
        <f t="shared" ref="H8:H13" si="2">F8/D8*100</f>
        <v>112.2021338932565</v>
      </c>
      <c r="I8" s="42" t="s">
        <v>85</v>
      </c>
    </row>
    <row r="9" spans="1:9" s="1" customFormat="1" ht="38.25" x14ac:dyDescent="0.25">
      <c r="A9" s="20" t="s">
        <v>70</v>
      </c>
      <c r="B9" s="6" t="s">
        <v>14</v>
      </c>
      <c r="C9" s="6" t="s">
        <v>17</v>
      </c>
      <c r="D9" s="22">
        <v>106778.9</v>
      </c>
      <c r="E9" s="22">
        <v>123103.9</v>
      </c>
      <c r="F9" s="22">
        <v>119680.9</v>
      </c>
      <c r="G9" s="18">
        <f t="shared" si="1"/>
        <v>97.219421967947412</v>
      </c>
      <c r="H9" s="18">
        <f t="shared" si="2"/>
        <v>112.08291151154395</v>
      </c>
      <c r="I9" s="43"/>
    </row>
    <row r="10" spans="1:9" s="1" customFormat="1" ht="38.25" x14ac:dyDescent="0.25">
      <c r="A10" s="20" t="s">
        <v>33</v>
      </c>
      <c r="B10" s="6" t="s">
        <v>14</v>
      </c>
      <c r="C10" s="6" t="s">
        <v>23</v>
      </c>
      <c r="D10" s="22">
        <v>30928.1</v>
      </c>
      <c r="E10" s="22">
        <v>35591.199999999997</v>
      </c>
      <c r="F10" s="22">
        <v>35348.800000000003</v>
      </c>
      <c r="G10" s="18">
        <f t="shared" si="1"/>
        <v>99.318932769898197</v>
      </c>
      <c r="H10" s="18">
        <f t="shared" si="2"/>
        <v>114.29347421923754</v>
      </c>
      <c r="I10" s="44"/>
    </row>
    <row r="11" spans="1:9" s="1" customFormat="1" ht="25.5" x14ac:dyDescent="0.25">
      <c r="A11" s="20" t="s">
        <v>47</v>
      </c>
      <c r="B11" s="6" t="s">
        <v>14</v>
      </c>
      <c r="C11" s="6" t="s">
        <v>18</v>
      </c>
      <c r="D11" s="22">
        <v>1946</v>
      </c>
      <c r="E11" s="22">
        <v>545.79999999999995</v>
      </c>
      <c r="F11" s="22">
        <v>191.5</v>
      </c>
      <c r="G11" s="18">
        <f t="shared" si="1"/>
        <v>35.086112128984979</v>
      </c>
      <c r="H11" s="18">
        <f t="shared" si="2"/>
        <v>9.8406988694758475</v>
      </c>
      <c r="I11" s="34" t="s">
        <v>86</v>
      </c>
    </row>
    <row r="12" spans="1:9" s="1" customFormat="1" ht="63.75" x14ac:dyDescent="0.25">
      <c r="A12" s="20" t="s">
        <v>46</v>
      </c>
      <c r="B12" s="6" t="s">
        <v>14</v>
      </c>
      <c r="C12" s="6" t="s">
        <v>20</v>
      </c>
      <c r="D12" s="22">
        <v>25000</v>
      </c>
      <c r="E12" s="22">
        <v>234.5</v>
      </c>
      <c r="F12" s="22">
        <v>0</v>
      </c>
      <c r="G12" s="18">
        <f t="shared" ref="G12" si="3">F12/E12*100</f>
        <v>0</v>
      </c>
      <c r="H12" s="18">
        <f t="shared" ref="H12" si="4">F12/D12*100</f>
        <v>0</v>
      </c>
      <c r="I12" s="34" t="s">
        <v>69</v>
      </c>
    </row>
    <row r="13" spans="1:9" s="1" customFormat="1" ht="51" x14ac:dyDescent="0.25">
      <c r="A13" s="20" t="s">
        <v>67</v>
      </c>
      <c r="B13" s="6" t="s">
        <v>14</v>
      </c>
      <c r="C13" s="6" t="s">
        <v>30</v>
      </c>
      <c r="D13" s="22">
        <v>189069.1</v>
      </c>
      <c r="E13" s="22">
        <v>146917.29999999999</v>
      </c>
      <c r="F13" s="22">
        <v>143507.70000000001</v>
      </c>
      <c r="G13" s="18">
        <f t="shared" si="1"/>
        <v>97.679238592051462</v>
      </c>
      <c r="H13" s="18">
        <f t="shared" si="2"/>
        <v>75.902249495025899</v>
      </c>
      <c r="I13" s="34" t="s">
        <v>90</v>
      </c>
    </row>
    <row r="14" spans="1:9" s="13" customFormat="1" ht="31.5" x14ac:dyDescent="0.25">
      <c r="A14" s="29" t="s">
        <v>8</v>
      </c>
      <c r="B14" s="4" t="s">
        <v>16</v>
      </c>
      <c r="C14" s="4"/>
      <c r="D14" s="26">
        <f>SUM(D15:D16)</f>
        <v>50092.3</v>
      </c>
      <c r="E14" s="26">
        <f t="shared" ref="E14:F14" si="5">SUM(E15:E16)</f>
        <v>64762.1</v>
      </c>
      <c r="F14" s="26">
        <f t="shared" si="5"/>
        <v>64647</v>
      </c>
      <c r="G14" s="17">
        <f t="shared" ref="G14:G23" si="6">F14/E14*100</f>
        <v>99.822272594619392</v>
      </c>
      <c r="H14" s="17">
        <f t="shared" ref="H14:H17" si="7">F14/D14*100</f>
        <v>129.05576306138866</v>
      </c>
      <c r="I14" s="35"/>
    </row>
    <row r="15" spans="1:9" hidden="1" x14ac:dyDescent="0.25">
      <c r="A15" s="20" t="s">
        <v>59</v>
      </c>
      <c r="B15" s="6" t="s">
        <v>16</v>
      </c>
      <c r="C15" s="6" t="s">
        <v>22</v>
      </c>
      <c r="D15" s="22"/>
      <c r="E15" s="22"/>
      <c r="F15" s="22"/>
      <c r="G15" s="18" t="e">
        <f t="shared" si="6"/>
        <v>#DIV/0!</v>
      </c>
      <c r="H15" s="18" t="e">
        <f>F15/D15*100</f>
        <v>#DIV/0!</v>
      </c>
      <c r="I15" s="33"/>
    </row>
    <row r="16" spans="1:9" ht="51" x14ac:dyDescent="0.25">
      <c r="A16" s="20" t="s">
        <v>60</v>
      </c>
      <c r="B16" s="6" t="s">
        <v>16</v>
      </c>
      <c r="C16" s="6" t="s">
        <v>21</v>
      </c>
      <c r="D16" s="22">
        <v>50092.3</v>
      </c>
      <c r="E16" s="22">
        <v>64762.1</v>
      </c>
      <c r="F16" s="22">
        <v>64647</v>
      </c>
      <c r="G16" s="18">
        <f t="shared" si="6"/>
        <v>99.822272594619392</v>
      </c>
      <c r="H16" s="18">
        <f>F16/D16*100</f>
        <v>129.05576306138866</v>
      </c>
      <c r="I16" s="34" t="s">
        <v>91</v>
      </c>
    </row>
    <row r="17" spans="1:9" x14ac:dyDescent="0.25">
      <c r="A17" s="29" t="s">
        <v>2</v>
      </c>
      <c r="B17" s="4" t="s">
        <v>17</v>
      </c>
      <c r="C17" s="4"/>
      <c r="D17" s="14">
        <f>SUM(D18:D23)</f>
        <v>564369.60000000009</v>
      </c>
      <c r="E17" s="14">
        <f>E18+E19+E20+E21+E22+E23</f>
        <v>1145550.6000000001</v>
      </c>
      <c r="F17" s="14">
        <f>SUM(F18:F23)</f>
        <v>1067721.9000000001</v>
      </c>
      <c r="G17" s="17">
        <f t="shared" si="6"/>
        <v>93.206000677752698</v>
      </c>
      <c r="H17" s="17">
        <f t="shared" si="7"/>
        <v>189.18841482602889</v>
      </c>
      <c r="I17" s="35"/>
    </row>
    <row r="18" spans="1:9" ht="51" x14ac:dyDescent="0.25">
      <c r="A18" s="20" t="s">
        <v>48</v>
      </c>
      <c r="B18" s="6" t="s">
        <v>17</v>
      </c>
      <c r="C18" s="6" t="s">
        <v>25</v>
      </c>
      <c r="D18" s="22">
        <v>13978.6</v>
      </c>
      <c r="E18" s="22">
        <v>32615.4</v>
      </c>
      <c r="F18" s="22">
        <v>21552.400000000001</v>
      </c>
      <c r="G18" s="18">
        <f>F18/E18*100</f>
        <v>66.080440528094087</v>
      </c>
      <c r="H18" s="18">
        <f t="shared" ref="H18:H23" si="8">F18/D18*100</f>
        <v>154.18139155566365</v>
      </c>
      <c r="I18" s="34" t="s">
        <v>72</v>
      </c>
    </row>
    <row r="19" spans="1:9" ht="38.25" x14ac:dyDescent="0.25">
      <c r="A19" s="20" t="s">
        <v>50</v>
      </c>
      <c r="B19" s="6" t="s">
        <v>17</v>
      </c>
      <c r="C19" s="6" t="s">
        <v>23</v>
      </c>
      <c r="D19" s="22">
        <v>1271</v>
      </c>
      <c r="E19" s="22">
        <v>1578.3</v>
      </c>
      <c r="F19" s="22">
        <v>378.3</v>
      </c>
      <c r="G19" s="18">
        <f t="shared" si="6"/>
        <v>23.968827219159859</v>
      </c>
      <c r="H19" s="18">
        <f t="shared" si="8"/>
        <v>29.763965381589301</v>
      </c>
      <c r="I19" s="34" t="s">
        <v>89</v>
      </c>
    </row>
    <row r="20" spans="1:9" ht="81" customHeight="1" x14ac:dyDescent="0.25">
      <c r="A20" s="20" t="s">
        <v>28</v>
      </c>
      <c r="B20" s="6" t="s">
        <v>17</v>
      </c>
      <c r="C20" s="6" t="s">
        <v>19</v>
      </c>
      <c r="D20" s="22">
        <v>46861.1</v>
      </c>
      <c r="E20" s="22">
        <v>416151.7</v>
      </c>
      <c r="F20" s="22">
        <v>360830.2</v>
      </c>
      <c r="G20" s="18">
        <f>F20/E20*100</f>
        <v>86.706410186477669</v>
      </c>
      <c r="H20" s="18">
        <f t="shared" si="8"/>
        <v>769.99942382914617</v>
      </c>
      <c r="I20" s="34" t="s">
        <v>81</v>
      </c>
    </row>
    <row r="21" spans="1:9" ht="114.75" x14ac:dyDescent="0.25">
      <c r="A21" s="20" t="s">
        <v>32</v>
      </c>
      <c r="B21" s="6" t="s">
        <v>17</v>
      </c>
      <c r="C21" s="6" t="s">
        <v>22</v>
      </c>
      <c r="D21" s="22">
        <v>466942.2</v>
      </c>
      <c r="E21" s="22">
        <v>652271.19999999995</v>
      </c>
      <c r="F21" s="22">
        <v>642900.30000000005</v>
      </c>
      <c r="G21" s="18">
        <f t="shared" si="6"/>
        <v>98.563342977583574</v>
      </c>
      <c r="H21" s="18">
        <f t="shared" si="8"/>
        <v>137.68305798876179</v>
      </c>
      <c r="I21" s="34" t="s">
        <v>88</v>
      </c>
    </row>
    <row r="22" spans="1:9" ht="102" x14ac:dyDescent="0.25">
      <c r="A22" s="20" t="s">
        <v>49</v>
      </c>
      <c r="B22" s="6" t="s">
        <v>17</v>
      </c>
      <c r="C22" s="6" t="s">
        <v>21</v>
      </c>
      <c r="D22" s="22">
        <v>13485.4</v>
      </c>
      <c r="E22" s="22">
        <v>15761.4</v>
      </c>
      <c r="F22" s="22">
        <v>15485.9</v>
      </c>
      <c r="G22" s="18">
        <f t="shared" si="6"/>
        <v>98.252058827261536</v>
      </c>
      <c r="H22" s="18">
        <f t="shared" si="8"/>
        <v>114.83456182241537</v>
      </c>
      <c r="I22" s="34" t="s">
        <v>87</v>
      </c>
    </row>
    <row r="23" spans="1:9" ht="38.25" x14ac:dyDescent="0.25">
      <c r="A23" s="20" t="s">
        <v>3</v>
      </c>
      <c r="B23" s="6" t="s">
        <v>17</v>
      </c>
      <c r="C23" s="6" t="s">
        <v>24</v>
      </c>
      <c r="D23" s="22">
        <v>21831.3</v>
      </c>
      <c r="E23" s="22">
        <v>27172.6</v>
      </c>
      <c r="F23" s="22">
        <v>26574.799999999999</v>
      </c>
      <c r="G23" s="18">
        <f t="shared" si="6"/>
        <v>97.799989695502092</v>
      </c>
      <c r="H23" s="18">
        <f t="shared" si="8"/>
        <v>121.72797772006247</v>
      </c>
      <c r="I23" s="34" t="s">
        <v>82</v>
      </c>
    </row>
    <row r="24" spans="1:9" x14ac:dyDescent="0.25">
      <c r="A24" s="29" t="s">
        <v>11</v>
      </c>
      <c r="B24" s="4" t="s">
        <v>25</v>
      </c>
      <c r="C24" s="4"/>
      <c r="D24" s="14">
        <f>SUM(D25:D28)</f>
        <v>909134.5</v>
      </c>
      <c r="E24" s="14">
        <f t="shared" ref="E24:F24" si="9">SUM(E25:E28)</f>
        <v>2720745.5</v>
      </c>
      <c r="F24" s="14">
        <f t="shared" si="9"/>
        <v>2447729.2000000002</v>
      </c>
      <c r="G24" s="17">
        <f t="shared" ref="G24:G52" si="10">F24/E24*100</f>
        <v>89.965386325181839</v>
      </c>
      <c r="H24" s="17">
        <f t="shared" ref="H24:H52" si="11">F24/D24*100</f>
        <v>269.23730207136572</v>
      </c>
      <c r="I24" s="35"/>
    </row>
    <row r="25" spans="1:9" ht="89.25" x14ac:dyDescent="0.25">
      <c r="A25" s="20" t="s">
        <v>12</v>
      </c>
      <c r="B25" s="6" t="s">
        <v>25</v>
      </c>
      <c r="C25" s="6" t="s">
        <v>14</v>
      </c>
      <c r="D25" s="22">
        <v>159538.9</v>
      </c>
      <c r="E25" s="22">
        <v>290207.5</v>
      </c>
      <c r="F25" s="22">
        <v>252014.7</v>
      </c>
      <c r="G25" s="18">
        <f t="shared" si="10"/>
        <v>86.839485540518425</v>
      </c>
      <c r="H25" s="18">
        <f t="shared" si="11"/>
        <v>157.96442121639299</v>
      </c>
      <c r="I25" s="38" t="s">
        <v>73</v>
      </c>
    </row>
    <row r="26" spans="1:9" ht="89.25" x14ac:dyDescent="0.25">
      <c r="A26" s="20" t="s">
        <v>27</v>
      </c>
      <c r="B26" s="6" t="s">
        <v>25</v>
      </c>
      <c r="C26" s="6" t="s">
        <v>15</v>
      </c>
      <c r="D26" s="22">
        <v>211132.4</v>
      </c>
      <c r="E26" s="22">
        <v>1271206.8</v>
      </c>
      <c r="F26" s="22">
        <v>1264788</v>
      </c>
      <c r="G26" s="18">
        <f t="shared" si="10"/>
        <v>99.495062487079196</v>
      </c>
      <c r="H26" s="18">
        <f t="shared" si="11"/>
        <v>599.04969583067316</v>
      </c>
      <c r="I26" s="34" t="s">
        <v>83</v>
      </c>
    </row>
    <row r="27" spans="1:9" ht="102" x14ac:dyDescent="0.25">
      <c r="A27" s="20" t="s">
        <v>13</v>
      </c>
      <c r="B27" s="6" t="s">
        <v>25</v>
      </c>
      <c r="C27" s="6" t="s">
        <v>16</v>
      </c>
      <c r="D27" s="22">
        <v>438526.8</v>
      </c>
      <c r="E27" s="22">
        <v>1033177</v>
      </c>
      <c r="F27" s="22">
        <v>805388.9</v>
      </c>
      <c r="G27" s="18">
        <f t="shared" si="10"/>
        <v>77.952654772609151</v>
      </c>
      <c r="H27" s="18">
        <f t="shared" si="11"/>
        <v>183.65785169800341</v>
      </c>
      <c r="I27" s="34" t="s">
        <v>74</v>
      </c>
    </row>
    <row r="28" spans="1:9" ht="63.75" x14ac:dyDescent="0.25">
      <c r="A28" s="20" t="s">
        <v>68</v>
      </c>
      <c r="B28" s="6" t="s">
        <v>25</v>
      </c>
      <c r="C28" s="6" t="s">
        <v>25</v>
      </c>
      <c r="D28" s="22">
        <v>99936.4</v>
      </c>
      <c r="E28" s="22">
        <v>126154.2</v>
      </c>
      <c r="F28" s="22">
        <v>125537.60000000001</v>
      </c>
      <c r="G28" s="18">
        <f t="shared" si="10"/>
        <v>99.511233078248694</v>
      </c>
      <c r="H28" s="18">
        <f t="shared" si="11"/>
        <v>125.61749272537335</v>
      </c>
      <c r="I28" s="34" t="s">
        <v>92</v>
      </c>
    </row>
    <row r="29" spans="1:9" x14ac:dyDescent="0.25">
      <c r="A29" s="29" t="s">
        <v>4</v>
      </c>
      <c r="B29" s="4" t="s">
        <v>18</v>
      </c>
      <c r="C29" s="4"/>
      <c r="D29" s="14">
        <f>SUM(D30:D35)</f>
        <v>3049526.2</v>
      </c>
      <c r="E29" s="14">
        <f t="shared" ref="E29:F29" si="12">SUM(E30:E35)</f>
        <v>3218037.8</v>
      </c>
      <c r="F29" s="14">
        <f t="shared" si="12"/>
        <v>3215441.5</v>
      </c>
      <c r="G29" s="17">
        <f t="shared" si="10"/>
        <v>99.919320400773429</v>
      </c>
      <c r="H29" s="17">
        <f t="shared" si="11"/>
        <v>105.44069108178182</v>
      </c>
      <c r="I29" s="35"/>
    </row>
    <row r="30" spans="1:9" ht="89.25" x14ac:dyDescent="0.25">
      <c r="A30" s="20" t="s">
        <v>9</v>
      </c>
      <c r="B30" s="6" t="s">
        <v>18</v>
      </c>
      <c r="C30" s="6" t="s">
        <v>14</v>
      </c>
      <c r="D30" s="22">
        <v>1027939.3</v>
      </c>
      <c r="E30" s="22">
        <v>1142116</v>
      </c>
      <c r="F30" s="22">
        <v>1142066</v>
      </c>
      <c r="G30" s="18">
        <f t="shared" si="10"/>
        <v>99.995622160971394</v>
      </c>
      <c r="H30" s="18">
        <f t="shared" si="11"/>
        <v>111.10247463055454</v>
      </c>
      <c r="I30" s="34" t="s">
        <v>75</v>
      </c>
    </row>
    <row r="31" spans="1:9" x14ac:dyDescent="0.25">
      <c r="A31" s="20" t="s">
        <v>6</v>
      </c>
      <c r="B31" s="6" t="s">
        <v>18</v>
      </c>
      <c r="C31" s="6" t="s">
        <v>15</v>
      </c>
      <c r="D31" s="22">
        <v>1854815.2</v>
      </c>
      <c r="E31" s="22">
        <v>1885679.3</v>
      </c>
      <c r="F31" s="22">
        <v>1884954.2</v>
      </c>
      <c r="G31" s="18">
        <f t="shared" si="10"/>
        <v>99.961547013853306</v>
      </c>
      <c r="H31" s="18">
        <f>F31/D31*100</f>
        <v>101.62490581271923</v>
      </c>
      <c r="I31" s="34"/>
    </row>
    <row r="32" spans="1:9" ht="89.25" x14ac:dyDescent="0.25">
      <c r="A32" s="20" t="s">
        <v>39</v>
      </c>
      <c r="B32" s="6" t="s">
        <v>18</v>
      </c>
      <c r="C32" s="6" t="s">
        <v>16</v>
      </c>
      <c r="D32" s="22">
        <v>55747.5</v>
      </c>
      <c r="E32" s="22">
        <v>66715.100000000006</v>
      </c>
      <c r="F32" s="22">
        <v>66518.100000000006</v>
      </c>
      <c r="G32" s="18">
        <f t="shared" si="10"/>
        <v>99.704714524897668</v>
      </c>
      <c r="H32" s="18">
        <f t="shared" si="11"/>
        <v>119.32032826584154</v>
      </c>
      <c r="I32" s="34" t="s">
        <v>75</v>
      </c>
    </row>
    <row r="33" spans="1:9" ht="51" x14ac:dyDescent="0.25">
      <c r="A33" s="20" t="s">
        <v>79</v>
      </c>
      <c r="B33" s="6" t="s">
        <v>18</v>
      </c>
      <c r="C33" s="6" t="s">
        <v>25</v>
      </c>
      <c r="D33" s="22">
        <v>0</v>
      </c>
      <c r="E33" s="22">
        <v>89.9</v>
      </c>
      <c r="F33" s="22">
        <v>89.9</v>
      </c>
      <c r="G33" s="18">
        <f t="shared" si="10"/>
        <v>100</v>
      </c>
      <c r="H33" s="18">
        <v>0</v>
      </c>
      <c r="I33" s="34" t="s">
        <v>84</v>
      </c>
    </row>
    <row r="34" spans="1:9" ht="38.25" x14ac:dyDescent="0.25">
      <c r="A34" s="20" t="s">
        <v>62</v>
      </c>
      <c r="B34" s="6" t="s">
        <v>18</v>
      </c>
      <c r="C34" s="6" t="s">
        <v>18</v>
      </c>
      <c r="D34" s="22">
        <v>11240</v>
      </c>
      <c r="E34" s="22">
        <v>10178.700000000001</v>
      </c>
      <c r="F34" s="22">
        <v>10139.9</v>
      </c>
      <c r="G34" s="18">
        <f t="shared" si="10"/>
        <v>99.618811832552282</v>
      </c>
      <c r="H34" s="18">
        <f>F34/D34*100</f>
        <v>90.212633451957288</v>
      </c>
      <c r="I34" s="34" t="s">
        <v>93</v>
      </c>
    </row>
    <row r="35" spans="1:9" ht="51" x14ac:dyDescent="0.25">
      <c r="A35" s="20" t="s">
        <v>7</v>
      </c>
      <c r="B35" s="6" t="s">
        <v>18</v>
      </c>
      <c r="C35" s="6" t="s">
        <v>22</v>
      </c>
      <c r="D35" s="22">
        <v>99784.2</v>
      </c>
      <c r="E35" s="22">
        <v>113258.8</v>
      </c>
      <c r="F35" s="22">
        <v>111673.4</v>
      </c>
      <c r="G35" s="18">
        <f t="shared" si="10"/>
        <v>98.600197070779487</v>
      </c>
      <c r="H35" s="18">
        <f t="shared" si="11"/>
        <v>111.91491238091803</v>
      </c>
      <c r="I35" s="34" t="s">
        <v>80</v>
      </c>
    </row>
    <row r="36" spans="1:9" x14ac:dyDescent="0.25">
      <c r="A36" s="29" t="s">
        <v>63</v>
      </c>
      <c r="B36" s="4" t="s">
        <v>19</v>
      </c>
      <c r="C36" s="4"/>
      <c r="D36" s="14">
        <f>SUM(D37:D38)</f>
        <v>337223.89999999997</v>
      </c>
      <c r="E36" s="14">
        <f t="shared" ref="E36:F36" si="13">SUM(E37:E38)</f>
        <v>400239.5</v>
      </c>
      <c r="F36" s="14">
        <f t="shared" si="13"/>
        <v>400239.4</v>
      </c>
      <c r="G36" s="17">
        <f t="shared" si="10"/>
        <v>99.999975014959801</v>
      </c>
      <c r="H36" s="17">
        <f t="shared" si="11"/>
        <v>118.68654623827079</v>
      </c>
      <c r="I36" s="35"/>
    </row>
    <row r="37" spans="1:9" ht="25.5" customHeight="1" x14ac:dyDescent="0.25">
      <c r="A37" s="20" t="s">
        <v>10</v>
      </c>
      <c r="B37" s="6" t="s">
        <v>19</v>
      </c>
      <c r="C37" s="6" t="s">
        <v>14</v>
      </c>
      <c r="D37" s="22">
        <v>329040.3</v>
      </c>
      <c r="E37" s="22">
        <v>390645.6</v>
      </c>
      <c r="F37" s="22">
        <v>390645.5</v>
      </c>
      <c r="G37" s="18">
        <f t="shared" si="10"/>
        <v>99.999974401349974</v>
      </c>
      <c r="H37" s="18">
        <f t="shared" si="11"/>
        <v>118.72269141500298</v>
      </c>
      <c r="I37" s="34" t="s">
        <v>94</v>
      </c>
    </row>
    <row r="38" spans="1:9" ht="30.75" customHeight="1" x14ac:dyDescent="0.25">
      <c r="A38" s="20" t="s">
        <v>41</v>
      </c>
      <c r="B38" s="6" t="s">
        <v>19</v>
      </c>
      <c r="C38" s="6" t="s">
        <v>17</v>
      </c>
      <c r="D38" s="22">
        <v>8183.6</v>
      </c>
      <c r="E38" s="22">
        <v>9593.9</v>
      </c>
      <c r="F38" s="22">
        <v>9593.9</v>
      </c>
      <c r="G38" s="18">
        <f t="shared" si="10"/>
        <v>100</v>
      </c>
      <c r="H38" s="18">
        <f t="shared" si="11"/>
        <v>117.2332469817684</v>
      </c>
      <c r="I38" s="34" t="s">
        <v>85</v>
      </c>
    </row>
    <row r="39" spans="1:9" x14ac:dyDescent="0.25">
      <c r="A39" s="29" t="s">
        <v>40</v>
      </c>
      <c r="B39" s="4" t="s">
        <v>21</v>
      </c>
      <c r="C39" s="4"/>
      <c r="D39" s="14">
        <f>SUM(D40:D43)</f>
        <v>312960.19999999995</v>
      </c>
      <c r="E39" s="14">
        <f>SUM(E40:E43)</f>
        <v>580487.9</v>
      </c>
      <c r="F39" s="14">
        <f>SUM(F40:F43)</f>
        <v>558121.5</v>
      </c>
      <c r="G39" s="17">
        <f t="shared" si="10"/>
        <v>96.146965337261975</v>
      </c>
      <c r="H39" s="17">
        <f t="shared" si="11"/>
        <v>178.33625489758765</v>
      </c>
      <c r="I39" s="35"/>
    </row>
    <row r="40" spans="1:9" ht="25.5" x14ac:dyDescent="0.25">
      <c r="A40" s="20" t="s">
        <v>51</v>
      </c>
      <c r="B40" s="6" t="s">
        <v>21</v>
      </c>
      <c r="C40" s="6" t="s">
        <v>14</v>
      </c>
      <c r="D40" s="22">
        <v>23104.3</v>
      </c>
      <c r="E40" s="22">
        <v>25986</v>
      </c>
      <c r="F40" s="22">
        <v>25985.9</v>
      </c>
      <c r="G40" s="18">
        <f t="shared" si="10"/>
        <v>99.999615177403228</v>
      </c>
      <c r="H40" s="18">
        <f t="shared" si="11"/>
        <v>112.47213722120992</v>
      </c>
      <c r="I40" s="34" t="s">
        <v>95</v>
      </c>
    </row>
    <row r="41" spans="1:9" ht="63.75" x14ac:dyDescent="0.25">
      <c r="A41" s="20" t="s">
        <v>52</v>
      </c>
      <c r="B41" s="6" t="s">
        <v>21</v>
      </c>
      <c r="C41" s="6" t="s">
        <v>16</v>
      </c>
      <c r="D41" s="22">
        <v>18228.099999999999</v>
      </c>
      <c r="E41" s="22">
        <v>182102.2</v>
      </c>
      <c r="F41" s="22">
        <v>176554.7</v>
      </c>
      <c r="G41" s="18">
        <f t="shared" si="10"/>
        <v>96.953633728752322</v>
      </c>
      <c r="H41" s="18">
        <f t="shared" si="11"/>
        <v>968.58531607792384</v>
      </c>
      <c r="I41" s="34" t="s">
        <v>76</v>
      </c>
    </row>
    <row r="42" spans="1:9" ht="63.75" x14ac:dyDescent="0.25">
      <c r="A42" s="20" t="s">
        <v>53</v>
      </c>
      <c r="B42" s="6" t="s">
        <v>21</v>
      </c>
      <c r="C42" s="6" t="s">
        <v>17</v>
      </c>
      <c r="D42" s="22">
        <v>270212.2</v>
      </c>
      <c r="E42" s="22">
        <v>370319.8</v>
      </c>
      <c r="F42" s="22">
        <v>353521.1</v>
      </c>
      <c r="G42" s="18">
        <f t="shared" si="10"/>
        <v>95.463731617915101</v>
      </c>
      <c r="H42" s="18">
        <f>F42/D42*100</f>
        <v>130.83091733089771</v>
      </c>
      <c r="I42" s="34" t="s">
        <v>96</v>
      </c>
    </row>
    <row r="43" spans="1:9" ht="38.25" x14ac:dyDescent="0.25">
      <c r="A43" s="21" t="s">
        <v>54</v>
      </c>
      <c r="B43" s="6" t="s">
        <v>21</v>
      </c>
      <c r="C43" s="6" t="s">
        <v>23</v>
      </c>
      <c r="D43" s="22">
        <v>1415.6</v>
      </c>
      <c r="E43" s="22">
        <v>2079.9</v>
      </c>
      <c r="F43" s="22">
        <v>2059.8000000000002</v>
      </c>
      <c r="G43" s="18">
        <f t="shared" si="10"/>
        <v>99.033607384970438</v>
      </c>
      <c r="H43" s="18">
        <f t="shared" si="11"/>
        <v>145.50720542526139</v>
      </c>
      <c r="I43" s="40" t="s">
        <v>85</v>
      </c>
    </row>
    <row r="44" spans="1:9" x14ac:dyDescent="0.25">
      <c r="A44" s="29" t="s">
        <v>31</v>
      </c>
      <c r="B44" s="4" t="s">
        <v>20</v>
      </c>
      <c r="C44" s="4"/>
      <c r="D44" s="14">
        <f>SUM(D45:D47)</f>
        <v>86681.099999999991</v>
      </c>
      <c r="E44" s="14">
        <f t="shared" ref="E44:F44" si="14">SUM(E45:E47)</f>
        <v>95075.900000000009</v>
      </c>
      <c r="F44" s="14">
        <f t="shared" si="14"/>
        <v>95075.900000000009</v>
      </c>
      <c r="G44" s="17">
        <f t="shared" si="10"/>
        <v>100</v>
      </c>
      <c r="H44" s="17">
        <f t="shared" si="11"/>
        <v>109.68469481813223</v>
      </c>
      <c r="I44" s="35"/>
    </row>
    <row r="45" spans="1:9" x14ac:dyDescent="0.25">
      <c r="A45" s="20" t="s">
        <v>55</v>
      </c>
      <c r="B45" s="6" t="s">
        <v>20</v>
      </c>
      <c r="C45" s="6" t="s">
        <v>14</v>
      </c>
      <c r="D45" s="22">
        <v>63521.599999999999</v>
      </c>
      <c r="E45" s="22">
        <v>69199.100000000006</v>
      </c>
      <c r="F45" s="22">
        <v>69199.100000000006</v>
      </c>
      <c r="G45" s="18">
        <f t="shared" si="10"/>
        <v>100</v>
      </c>
      <c r="H45" s="18">
        <f t="shared" si="11"/>
        <v>108.93790458678625</v>
      </c>
      <c r="I45" s="45" t="s">
        <v>94</v>
      </c>
    </row>
    <row r="46" spans="1:9" x14ac:dyDescent="0.25">
      <c r="A46" s="20" t="s">
        <v>56</v>
      </c>
      <c r="B46" s="6" t="s">
        <v>20</v>
      </c>
      <c r="C46" s="6" t="s">
        <v>15</v>
      </c>
      <c r="D46" s="22">
        <v>17920.8</v>
      </c>
      <c r="E46" s="22">
        <v>19756.099999999999</v>
      </c>
      <c r="F46" s="22">
        <v>19756.099999999999</v>
      </c>
      <c r="G46" s="18">
        <f t="shared" si="10"/>
        <v>100</v>
      </c>
      <c r="H46" s="18">
        <f>F46/D46*100</f>
        <v>110.24117226909513</v>
      </c>
      <c r="I46" s="45"/>
    </row>
    <row r="47" spans="1:9" ht="51" x14ac:dyDescent="0.25">
      <c r="A47" s="20" t="s">
        <v>57</v>
      </c>
      <c r="B47" s="6" t="s">
        <v>20</v>
      </c>
      <c r="C47" s="6" t="s">
        <v>25</v>
      </c>
      <c r="D47" s="36">
        <v>5238.7</v>
      </c>
      <c r="E47" s="36">
        <v>6120.7</v>
      </c>
      <c r="F47" s="36">
        <v>6120.7</v>
      </c>
      <c r="G47" s="31">
        <f t="shared" si="10"/>
        <v>100</v>
      </c>
      <c r="H47" s="31">
        <f t="shared" si="11"/>
        <v>116.8362379979766</v>
      </c>
      <c r="I47" s="34" t="s">
        <v>80</v>
      </c>
    </row>
    <row r="48" spans="1:9" x14ac:dyDescent="0.25">
      <c r="A48" s="29" t="s">
        <v>64</v>
      </c>
      <c r="B48" s="4" t="s">
        <v>24</v>
      </c>
      <c r="C48" s="4"/>
      <c r="D48" s="14">
        <f>SUM(D49:D50)</f>
        <v>8779.2000000000007</v>
      </c>
      <c r="E48" s="14">
        <f t="shared" ref="E48:F48" si="15">SUM(E49:E50)</f>
        <v>9639.2000000000007</v>
      </c>
      <c r="F48" s="14">
        <f t="shared" si="15"/>
        <v>9639.2000000000007</v>
      </c>
      <c r="G48" s="17">
        <f t="shared" si="10"/>
        <v>100</v>
      </c>
      <c r="H48" s="17">
        <f t="shared" si="11"/>
        <v>109.79588117368324</v>
      </c>
      <c r="I48" s="35"/>
    </row>
    <row r="49" spans="1:9" ht="51" hidden="1" x14ac:dyDescent="0.25">
      <c r="A49" s="20" t="s">
        <v>71</v>
      </c>
      <c r="B49" s="6" t="s">
        <v>24</v>
      </c>
      <c r="C49" s="6" t="s">
        <v>14</v>
      </c>
      <c r="D49" s="32"/>
      <c r="E49" s="32"/>
      <c r="F49" s="32"/>
      <c r="G49" s="18"/>
      <c r="H49" s="18"/>
      <c r="I49" s="33" t="s">
        <v>77</v>
      </c>
    </row>
    <row r="50" spans="1:9" ht="25.5" x14ac:dyDescent="0.25">
      <c r="A50" s="20" t="s">
        <v>58</v>
      </c>
      <c r="B50" s="6" t="s">
        <v>24</v>
      </c>
      <c r="C50" s="6" t="s">
        <v>15</v>
      </c>
      <c r="D50" s="37">
        <v>8779.2000000000007</v>
      </c>
      <c r="E50" s="37">
        <v>9639.2000000000007</v>
      </c>
      <c r="F50" s="37">
        <v>9639.2000000000007</v>
      </c>
      <c r="G50" s="18">
        <f t="shared" si="10"/>
        <v>100</v>
      </c>
      <c r="H50" s="18">
        <f t="shared" si="11"/>
        <v>109.79588117368324</v>
      </c>
      <c r="I50" s="34" t="s">
        <v>94</v>
      </c>
    </row>
    <row r="51" spans="1:9" ht="31.5" x14ac:dyDescent="0.25">
      <c r="A51" s="29" t="s">
        <v>65</v>
      </c>
      <c r="B51" s="4" t="s">
        <v>30</v>
      </c>
      <c r="C51" s="4"/>
      <c r="D51" s="26">
        <f>SUM(D52)</f>
        <v>20423.900000000001</v>
      </c>
      <c r="E51" s="26">
        <f t="shared" ref="E51:F51" si="16">SUM(E52)</f>
        <v>945.6</v>
      </c>
      <c r="F51" s="26">
        <f t="shared" si="16"/>
        <v>945.5</v>
      </c>
      <c r="G51" s="17">
        <f t="shared" si="10"/>
        <v>99.9894247038917</v>
      </c>
      <c r="H51" s="17">
        <f t="shared" si="11"/>
        <v>4.629380284862342</v>
      </c>
      <c r="I51" s="39"/>
    </row>
    <row r="52" spans="1:9" ht="27" customHeight="1" x14ac:dyDescent="0.25">
      <c r="A52" s="20" t="s">
        <v>66</v>
      </c>
      <c r="B52" s="6" t="s">
        <v>30</v>
      </c>
      <c r="C52" s="6" t="s">
        <v>14</v>
      </c>
      <c r="D52" s="22">
        <v>20423.900000000001</v>
      </c>
      <c r="E52" s="22">
        <v>945.6</v>
      </c>
      <c r="F52" s="22">
        <v>945.5</v>
      </c>
      <c r="G52" s="18">
        <f t="shared" si="10"/>
        <v>99.9894247038917</v>
      </c>
      <c r="H52" s="18">
        <f t="shared" si="11"/>
        <v>4.629380284862342</v>
      </c>
      <c r="I52" s="34" t="s">
        <v>61</v>
      </c>
    </row>
    <row r="56" spans="1:9" x14ac:dyDescent="0.25">
      <c r="D56" s="30"/>
      <c r="E56" s="30"/>
    </row>
  </sheetData>
  <mergeCells count="3">
    <mergeCell ref="A2:I2"/>
    <mergeCell ref="I8:I10"/>
    <mergeCell ref="I45:I46"/>
  </mergeCells>
  <phoneticPr fontId="4" type="noConversion"/>
  <pageMargins left="0.39370078740157483" right="0.39370078740157483" top="0.39370078740157483" bottom="0.39370078740157483" header="0.15748031496062992" footer="0.23622047244094491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2024-04-02T12:49:39Z</cp:lastPrinted>
  <dcterms:created xsi:type="dcterms:W3CDTF">2007-05-22T11:35:20Z</dcterms:created>
  <dcterms:modified xsi:type="dcterms:W3CDTF">2025-04-28T08:34:51Z</dcterms:modified>
</cp:coreProperties>
</file>